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tlde\Downloads\"/>
    </mc:Choice>
  </mc:AlternateContent>
  <xr:revisionPtr revIDLastSave="0" documentId="13_ncr:1_{80E6F453-AE3E-4BF0-B4C3-529A1F45D62B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Instructions" sheetId="3" r:id="rId1"/>
    <sheet name="1. Valuation" sheetId="1" r:id="rId2"/>
    <sheet name="2. Exit Required" sheetId="4" r:id="rId3"/>
    <sheet name="Presentation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5" l="1"/>
  <c r="B15" i="5" s="1"/>
  <c r="B19" i="5" s="1"/>
  <c r="B18" i="5" s="1"/>
  <c r="B20" i="5" s="1"/>
  <c r="B16" i="5" l="1"/>
  <c r="B21" i="5" s="1"/>
  <c r="B22" i="5" s="1"/>
  <c r="D17" i="1"/>
  <c r="D27" i="1" s="1"/>
  <c r="D18" i="1"/>
  <c r="B6" i="1"/>
  <c r="B6" i="4" s="1"/>
  <c r="C18" i="4"/>
  <c r="C17" i="4"/>
  <c r="C28" i="4"/>
  <c r="D22" i="1"/>
  <c r="D31" i="1"/>
  <c r="D32" i="1" s="1"/>
  <c r="C23" i="4"/>
  <c r="C24" i="4" s="1"/>
  <c r="C30" i="4" s="1"/>
  <c r="D37" i="1"/>
  <c r="D19" i="1" l="1"/>
  <c r="D23" i="1" s="1"/>
  <c r="D33" i="1" s="1"/>
  <c r="D36" i="1" s="1"/>
  <c r="D38" i="1" s="1"/>
  <c r="D26" i="1"/>
  <c r="D28" i="1" s="1"/>
  <c r="C19" i="4"/>
  <c r="C20" i="4" s="1"/>
  <c r="C29" i="4" l="1"/>
  <c r="C31" i="4" s="1"/>
  <c r="C25" i="4"/>
</calcChain>
</file>

<file path=xl/sharedStrings.xml><?xml version="1.0" encoding="utf-8"?>
<sst xmlns="http://schemas.openxmlformats.org/spreadsheetml/2006/main" count="129" uniqueCount="93">
  <si>
    <t>Simple Valuation Model</t>
  </si>
  <si>
    <t>Exit expected</t>
  </si>
  <si>
    <t>This investment round</t>
  </si>
  <si>
    <t>Required ROI</t>
  </si>
  <si>
    <t>Amount required at exit</t>
  </si>
  <si>
    <t>% Exit required</t>
  </si>
  <si>
    <t>Expected dilution</t>
  </si>
  <si>
    <t>% exit required today, given dilution</t>
  </si>
  <si>
    <t>Formulas</t>
  </si>
  <si>
    <t>Post-money w/out dilution</t>
  </si>
  <si>
    <t>Pre-Money w/out dilution</t>
  </si>
  <si>
    <t>Pre-money assuming no dilution</t>
  </si>
  <si>
    <t>% exit required assuming no dilution</t>
  </si>
  <si>
    <t>Pre-money assuming dilution</t>
  </si>
  <si>
    <t>Post-money with dilution</t>
  </si>
  <si>
    <t>Pre-money with dilution</t>
  </si>
  <si>
    <t>Description</t>
  </si>
  <si>
    <t>Size of round</t>
  </si>
  <si>
    <t>Required multiple at exit</t>
  </si>
  <si>
    <t>$ Size of round</t>
  </si>
  <si>
    <t>$ Expected exit amount</t>
  </si>
  <si>
    <t xml:space="preserve">% Expected dilution </t>
  </si>
  <si>
    <t>Instructions</t>
  </si>
  <si>
    <t>You may solve based upon the size of the expected exit (worksheet 1) or</t>
  </si>
  <si>
    <t>2.  The size of the exit required given the pre money valuation requested by the entrepreneur.</t>
  </si>
  <si>
    <t>A.  The size of the round in dollars, assuming round is filled</t>
  </si>
  <si>
    <t>C. The expected total exit value in dollars</t>
  </si>
  <si>
    <t>D. Expected future dilution due to stock options, future rounds, etc in percentage</t>
  </si>
  <si>
    <t>Pre-money requested</t>
  </si>
  <si>
    <t>Post money valuation</t>
  </si>
  <si>
    <t>% ownership</t>
  </si>
  <si>
    <t xml:space="preserve">% ownership </t>
  </si>
  <si>
    <t>Exit Required to achieve ROI without dilution</t>
  </si>
  <si>
    <t>Required amount of exit to round</t>
  </si>
  <si>
    <t>Exit Required to achieve ROI with dilution</t>
  </si>
  <si>
    <t>% at exit after dilution</t>
  </si>
  <si>
    <t>Total exit value required after dilution</t>
  </si>
  <si>
    <t>Total exit value required before dilution</t>
  </si>
  <si>
    <t>10/9</t>
  </si>
  <si>
    <r>
      <t xml:space="preserve">1.  Pre and post money valuations given the size of the expected exit. </t>
    </r>
    <r>
      <rPr>
        <sz val="12"/>
        <color theme="1"/>
        <rFont val="Calibri"/>
        <family val="2"/>
        <scheme val="minor"/>
      </rPr>
      <t xml:space="preserve"> Use this</t>
    </r>
  </si>
  <si>
    <t>A. Size of the round in dollars, assuming the round is filled</t>
  </si>
  <si>
    <t>B.  Premoney valuation requested by the entrepreneur</t>
  </si>
  <si>
    <t>C. The required multiple at exit (ROI)</t>
  </si>
  <si>
    <t>Inputs are:</t>
  </si>
  <si>
    <t>Enter four inputs::</t>
  </si>
  <si>
    <t>input</t>
  </si>
  <si>
    <t>Enter four inputs:</t>
  </si>
  <si>
    <t>Reciprocal</t>
  </si>
  <si>
    <t>Row</t>
  </si>
  <si>
    <t>Row 3 (amount required at exit) /Row 4 (exit expected)</t>
  </si>
  <si>
    <t>Row 1 (size of round) / Row 5 (% exit required)</t>
  </si>
  <si>
    <t>Row 1 (size of round) X Row 2 (required multiple)</t>
  </si>
  <si>
    <t>Row 1 (size of round)</t>
  </si>
  <si>
    <t>Row 6 (post-money w/out dilution) - Row 1 (size of round)</t>
  </si>
  <si>
    <t>+100% - Row 8 (expected dilution)</t>
  </si>
  <si>
    <t>Row 5 (% exit required before dilution) / Row 9 (dilution reciprocal)</t>
  </si>
  <si>
    <t>% Exit needed today</t>
  </si>
  <si>
    <t>Row 1 (size of round) / 10 (% exit needed today)</t>
  </si>
  <si>
    <t>Less size of round</t>
  </si>
  <si>
    <t>Row 1a (post-money with dilution ) - Row 1 (round)</t>
  </si>
  <si>
    <t>Row 1 + Row 2</t>
  </si>
  <si>
    <t>Row 1 / Row 3</t>
  </si>
  <si>
    <t>Row 1 * Row 5</t>
  </si>
  <si>
    <t>Row 6 / Row 4</t>
  </si>
  <si>
    <t>Row 4 -(Row 4 * Row 8)</t>
  </si>
  <si>
    <t>based upon the exit needed given the requested valuation (worksheet 1)</t>
  </si>
  <si>
    <t>B. The required multiple at exit</t>
  </si>
  <si>
    <t>to compute the current valuation we need based upon a hypothetical exit amount.</t>
  </si>
  <si>
    <t>Use this to compute the exit we would need when the entrepreneur has stipulated a valuation.</t>
  </si>
  <si>
    <t>Note, to test model, carry Row 12, Pre-money with Dilution to Row 2  of Spreadsheet 2, Pre-money requested</t>
  </si>
  <si>
    <t>Computes pre-money based upon size of expected exit</t>
  </si>
  <si>
    <t>Exit required based upon pre-money valuation requested</t>
  </si>
  <si>
    <t>Exit required based upon pre-money valuation</t>
  </si>
  <si>
    <t xml:space="preserve">Post money   </t>
  </si>
  <si>
    <t>valuation</t>
  </si>
  <si>
    <t>Pre-money valuation</t>
  </si>
  <si>
    <t>My Investment</t>
  </si>
  <si>
    <t>% ownership - round</t>
  </si>
  <si>
    <t>% ownership - my investment</t>
  </si>
  <si>
    <t>% ownership at exit  - round</t>
  </si>
  <si>
    <t>% ownership at exit - My Investment</t>
  </si>
  <si>
    <t>expected return - round</t>
  </si>
  <si>
    <t>expected return - My Investment</t>
  </si>
  <si>
    <t>Wiltbank: 50-66%</t>
  </si>
  <si>
    <t>Wiltbank: 2.5x</t>
  </si>
  <si>
    <t>Wiltbank: median $4.5M</t>
  </si>
  <si>
    <t>Wiltbank: median $850k</t>
  </si>
  <si>
    <t>Wiltbank: only 15% &gt; $50M</t>
  </si>
  <si>
    <t>typical $25k</t>
  </si>
  <si>
    <t>.</t>
  </si>
  <si>
    <t xml:space="preserve">www.looncreekcapital.com </t>
  </si>
  <si>
    <t>Updated 3/30/18</t>
  </si>
  <si>
    <t>www.looncreekcapital.com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</si>
</sst>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/d/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15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/>
    <xf numFmtId="16" fontId="0" fillId="0" borderId="0" xfId="0" quotePrefix="1" applyNumberFormat="1"/>
    <xf numFmtId="0" fontId="0" fillId="0" borderId="0" xfId="0" applyAlignment="1">
      <alignment horizontal="right"/>
    </xf>
    <xf numFmtId="9" fontId="0" fillId="0" borderId="0" xfId="0" applyNumberFormat="1"/>
    <xf numFmtId="1" fontId="0" fillId="0" borderId="0" xfId="0" applyNumberFormat="1"/>
    <xf numFmtId="164" fontId="0" fillId="2" borderId="0" xfId="1" applyNumberFormat="1" applyFont="1" applyFill="1"/>
    <xf numFmtId="9" fontId="0" fillId="3" borderId="1" xfId="2" applyFont="1" applyFill="1" applyBorder="1"/>
    <xf numFmtId="5" fontId="0" fillId="2" borderId="0" xfId="1" applyNumberFormat="1" applyFont="1" applyFill="1"/>
    <xf numFmtId="42" fontId="0" fillId="0" borderId="0" xfId="0" applyNumberFormat="1"/>
    <xf numFmtId="5" fontId="0" fillId="3" borderId="0" xfId="0" applyNumberFormat="1" applyFill="1" applyBorder="1"/>
    <xf numFmtId="5" fontId="0" fillId="3" borderId="1" xfId="0" applyNumberFormat="1" applyFill="1" applyBorder="1"/>
    <xf numFmtId="0" fontId="0" fillId="0" borderId="0" xfId="0" applyFont="1"/>
    <xf numFmtId="16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9" fontId="0" fillId="0" borderId="0" xfId="2" applyFont="1" applyFill="1" applyBorder="1"/>
    <xf numFmtId="9" fontId="0" fillId="2" borderId="0" xfId="0" applyNumberFormat="1" applyFill="1" applyBorder="1"/>
    <xf numFmtId="165" fontId="0" fillId="3" borderId="0" xfId="0" applyNumberFormat="1" applyFill="1" applyBorder="1"/>
    <xf numFmtId="165" fontId="0" fillId="3" borderId="1" xfId="0" applyNumberFormat="1" applyFill="1" applyBorder="1"/>
    <xf numFmtId="14" fontId="0" fillId="0" borderId="0" xfId="0" applyNumberFormat="1"/>
    <xf numFmtId="165" fontId="0" fillId="2" borderId="0" xfId="0" applyNumberFormat="1" applyFill="1"/>
    <xf numFmtId="165" fontId="0" fillId="0" borderId="0" xfId="0" applyNumberFormat="1"/>
    <xf numFmtId="165" fontId="0" fillId="0" borderId="0" xfId="0" applyNumberFormat="1" applyAlignment="1">
      <alignment horizontal="center"/>
    </xf>
    <xf numFmtId="3" fontId="0" fillId="2" borderId="0" xfId="0" applyNumberFormat="1" applyFill="1"/>
    <xf numFmtId="9" fontId="0" fillId="3" borderId="3" xfId="2" applyFon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9" fontId="0" fillId="3" borderId="0" xfId="0" applyNumberFormat="1" applyFill="1" applyBorder="1"/>
    <xf numFmtId="9" fontId="0" fillId="0" borderId="0" xfId="2" applyFont="1"/>
    <xf numFmtId="0" fontId="2" fillId="0" borderId="4" xfId="0" applyFont="1" applyBorder="1"/>
    <xf numFmtId="165" fontId="0" fillId="0" borderId="5" xfId="0" applyNumberFormat="1" applyBorder="1"/>
    <xf numFmtId="0" fontId="0" fillId="0" borderId="6" xfId="0" applyBorder="1"/>
    <xf numFmtId="9" fontId="0" fillId="2" borderId="7" xfId="0" applyNumberFormat="1" applyFill="1" applyBorder="1"/>
    <xf numFmtId="9" fontId="0" fillId="3" borderId="8" xfId="0" applyNumberFormat="1" applyFill="1" applyBorder="1"/>
    <xf numFmtId="165" fontId="0" fillId="3" borderId="9" xfId="0" applyNumberFormat="1" applyFill="1" applyBorder="1"/>
    <xf numFmtId="0" fontId="0" fillId="0" borderId="10" xfId="0" applyBorder="1"/>
    <xf numFmtId="165" fontId="0" fillId="3" borderId="11" xfId="0" applyNumberFormat="1" applyFill="1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5" xfId="0" applyBorder="1"/>
    <xf numFmtId="0" fontId="0" fillId="0" borderId="6" xfId="0" applyFont="1" applyBorder="1"/>
    <xf numFmtId="0" fontId="0" fillId="0" borderId="0" xfId="0" applyBorder="1"/>
    <xf numFmtId="0" fontId="0" fillId="0" borderId="0" xfId="0" quotePrefix="1" applyBorder="1" applyAlignment="1">
      <alignment horizontal="left"/>
    </xf>
    <xf numFmtId="0" fontId="0" fillId="0" borderId="7" xfId="0" applyBorder="1"/>
    <xf numFmtId="0" fontId="0" fillId="0" borderId="10" xfId="0" applyFont="1" applyBorder="1"/>
    <xf numFmtId="0" fontId="0" fillId="0" borderId="13" xfId="0" applyBorder="1"/>
    <xf numFmtId="165" fontId="0" fillId="3" borderId="14" xfId="0" applyNumberFormat="1" applyFill="1" applyBorder="1"/>
    <xf numFmtId="0" fontId="0" fillId="0" borderId="13" xfId="0" applyBorder="1" applyAlignment="1">
      <alignment horizontal="left"/>
    </xf>
    <xf numFmtId="0" fontId="0" fillId="0" borderId="15" xfId="0" applyBorder="1"/>
    <xf numFmtId="166" fontId="0" fillId="0" borderId="0" xfId="0" applyNumberFormat="1" applyAlignment="1">
      <alignment horizontal="left"/>
    </xf>
    <xf numFmtId="5" fontId="0" fillId="3" borderId="1" xfId="1" applyNumberFormat="1" applyFont="1" applyFill="1" applyBorder="1" applyProtection="1"/>
    <xf numFmtId="5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42" fontId="0" fillId="2" borderId="0" xfId="0" applyNumberFormat="1" applyFill="1" applyProtection="1">
      <protection locked="0"/>
    </xf>
    <xf numFmtId="9" fontId="0" fillId="2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3" fontId="0" fillId="2" borderId="0" xfId="0" applyNumberFormat="1" applyFill="1" applyProtection="1">
      <protection locked="0"/>
    </xf>
    <xf numFmtId="16" fontId="0" fillId="0" borderId="0" xfId="0" quotePrefix="1" applyNumberFormat="1" applyBorder="1"/>
    <xf numFmtId="0" fontId="6" fillId="0" borderId="0" xfId="0" applyFont="1"/>
    <xf numFmtId="165" fontId="6" fillId="0" borderId="0" xfId="0" applyNumberFormat="1" applyFont="1"/>
    <xf numFmtId="166" fontId="6" fillId="0" borderId="0" xfId="0" applyNumberFormat="1" applyFont="1" applyAlignment="1">
      <alignment horizontal="left"/>
    </xf>
    <xf numFmtId="15" fontId="6" fillId="0" borderId="0" xfId="0" applyNumberFormat="1" applyFont="1"/>
    <xf numFmtId="165" fontId="6" fillId="2" borderId="0" xfId="0" applyNumberFormat="1" applyFont="1" applyFill="1" applyProtection="1">
      <protection locked="0"/>
    </xf>
    <xf numFmtId="3" fontId="6" fillId="2" borderId="0" xfId="0" applyNumberFormat="1" applyFont="1" applyFill="1" applyProtection="1">
      <protection locked="0"/>
    </xf>
    <xf numFmtId="9" fontId="6" fillId="2" borderId="0" xfId="0" applyNumberFormat="1" applyFont="1" applyFill="1" applyProtection="1">
      <protection locked="0"/>
    </xf>
    <xf numFmtId="165" fontId="6" fillId="0" borderId="0" xfId="0" applyNumberFormat="1" applyFont="1" applyAlignment="1">
      <alignment horizontal="center"/>
    </xf>
    <xf numFmtId="0" fontId="7" fillId="0" borderId="0" xfId="0" applyFont="1"/>
    <xf numFmtId="165" fontId="6" fillId="3" borderId="0" xfId="0" applyNumberFormat="1" applyFont="1" applyFill="1" applyBorder="1"/>
    <xf numFmtId="9" fontId="6" fillId="3" borderId="0" xfId="2" applyFont="1" applyFill="1" applyBorder="1"/>
    <xf numFmtId="165" fontId="6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9" fontId="6" fillId="3" borderId="0" xfId="0" applyNumberFormat="1" applyFont="1" applyFill="1" applyBorder="1"/>
    <xf numFmtId="0" fontId="6" fillId="0" borderId="0" xfId="0" applyFont="1" applyFill="1" applyBorder="1"/>
    <xf numFmtId="165" fontId="7" fillId="4" borderId="0" xfId="0" applyNumberFormat="1" applyFont="1" applyFill="1" applyBorder="1"/>
    <xf numFmtId="165" fontId="6" fillId="5" borderId="0" xfId="0" applyNumberFormat="1" applyFont="1" applyFill="1" applyProtection="1">
      <protection locked="0"/>
    </xf>
    <xf numFmtId="10" fontId="6" fillId="5" borderId="0" xfId="2" applyNumberFormat="1" applyFont="1" applyFill="1" applyBorder="1"/>
    <xf numFmtId="10" fontId="6" fillId="5" borderId="0" xfId="0" applyNumberFormat="1" applyFont="1" applyFill="1" applyBorder="1"/>
    <xf numFmtId="165" fontId="6" fillId="5" borderId="0" xfId="0" applyNumberFormat="1" applyFont="1" applyFill="1" applyBorder="1"/>
    <xf numFmtId="0" fontId="3" fillId="0" borderId="0" xfId="37"/>
    <xf numFmtId="0" fontId="8" fillId="0" borderId="0" xfId="37" applyFont="1"/>
  </cellXfs>
  <cellStyles count="38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1800225</xdr:colOff>
      <xdr:row>1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91DB23-8EF4-4C25-962A-79F848E7D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1800225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2</xdr:col>
      <xdr:colOff>476250</xdr:colOff>
      <xdr:row>0</xdr:row>
      <xdr:rowOff>579469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1699BF-C7FD-49B2-859A-F72F00DD0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95250"/>
          <a:ext cx="1276350" cy="484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66674</xdr:rowOff>
    </xdr:from>
    <xdr:to>
      <xdr:col>1</xdr:col>
      <xdr:colOff>1619250</xdr:colOff>
      <xdr:row>1</xdr:row>
      <xdr:rowOff>19049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2E7331-72F5-4F57-8F25-F540B38EA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66674"/>
          <a:ext cx="15049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1524000</xdr:colOff>
      <xdr:row>0</xdr:row>
      <xdr:rowOff>550894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031CAF-7808-4EA5-A27C-5F746C055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66675"/>
          <a:ext cx="1438275" cy="484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ooncreekcapita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looncreekcapital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looncreekcapital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oncreekcapit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7"/>
  <sheetViews>
    <sheetView tabSelected="1" workbookViewId="0">
      <selection activeCell="F9" sqref="F9"/>
    </sheetView>
  </sheetViews>
  <sheetFormatPr defaultColWidth="11" defaultRowHeight="15.75" x14ac:dyDescent="0.25"/>
  <cols>
    <col min="1" max="1" width="24.5" customWidth="1"/>
  </cols>
  <sheetData>
    <row r="1" spans="1:1" ht="56.25" customHeight="1" x14ac:dyDescent="0.25"/>
    <row r="2" spans="1:1" ht="19.5" customHeight="1" x14ac:dyDescent="0.25">
      <c r="A2" s="84" t="s">
        <v>92</v>
      </c>
    </row>
    <row r="3" spans="1:1" ht="19.5" customHeight="1" x14ac:dyDescent="0.25">
      <c r="A3" s="84"/>
    </row>
    <row r="4" spans="1:1" x14ac:dyDescent="0.25">
      <c r="A4" t="s">
        <v>0</v>
      </c>
    </row>
    <row r="5" spans="1:1" x14ac:dyDescent="0.25">
      <c r="A5" t="s">
        <v>22</v>
      </c>
    </row>
    <row r="6" spans="1:1" x14ac:dyDescent="0.25">
      <c r="A6" s="24" t="s">
        <v>91</v>
      </c>
    </row>
    <row r="8" spans="1:1" x14ac:dyDescent="0.25">
      <c r="A8" t="s">
        <v>23</v>
      </c>
    </row>
    <row r="9" spans="1:1" x14ac:dyDescent="0.25">
      <c r="A9" t="s">
        <v>65</v>
      </c>
    </row>
    <row r="11" spans="1:1" x14ac:dyDescent="0.25">
      <c r="A11" s="5" t="s">
        <v>39</v>
      </c>
    </row>
    <row r="12" spans="1:1" x14ac:dyDescent="0.25">
      <c r="A12" t="s">
        <v>67</v>
      </c>
    </row>
    <row r="14" spans="1:1" x14ac:dyDescent="0.25">
      <c r="A14" t="s">
        <v>43</v>
      </c>
    </row>
    <row r="15" spans="1:1" x14ac:dyDescent="0.25">
      <c r="A15" t="s">
        <v>25</v>
      </c>
    </row>
    <row r="16" spans="1:1" x14ac:dyDescent="0.25">
      <c r="A16" t="s">
        <v>66</v>
      </c>
    </row>
    <row r="17" spans="1:1" x14ac:dyDescent="0.25">
      <c r="A17" t="s">
        <v>26</v>
      </c>
    </row>
    <row r="18" spans="1:1" x14ac:dyDescent="0.25">
      <c r="A18" t="s">
        <v>27</v>
      </c>
    </row>
    <row r="20" spans="1:1" s="5" customFormat="1" x14ac:dyDescent="0.25">
      <c r="A20" s="5" t="s">
        <v>24</v>
      </c>
    </row>
    <row r="21" spans="1:1" x14ac:dyDescent="0.25">
      <c r="A21" t="s">
        <v>68</v>
      </c>
    </row>
    <row r="23" spans="1:1" x14ac:dyDescent="0.25">
      <c r="A23" t="s">
        <v>43</v>
      </c>
    </row>
    <row r="24" spans="1:1" x14ac:dyDescent="0.25">
      <c r="A24" t="s">
        <v>40</v>
      </c>
    </row>
    <row r="25" spans="1:1" x14ac:dyDescent="0.25">
      <c r="A25" t="s">
        <v>41</v>
      </c>
    </row>
    <row r="26" spans="1:1" x14ac:dyDescent="0.25">
      <c r="A26" t="s">
        <v>42</v>
      </c>
    </row>
    <row r="27" spans="1:1" x14ac:dyDescent="0.25">
      <c r="A27" t="s">
        <v>27</v>
      </c>
    </row>
  </sheetData>
  <hyperlinks>
    <hyperlink ref="A2" r:id="rId1" xr:uid="{D19900AD-7373-4616-BB39-EC1FCD742364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D9" sqref="D9"/>
    </sheetView>
  </sheetViews>
  <sheetFormatPr defaultColWidth="11" defaultRowHeight="15.75" x14ac:dyDescent="0.25"/>
  <cols>
    <col min="1" max="1" width="5" customWidth="1"/>
    <col min="4" max="4" width="14.125" bestFit="1" customWidth="1"/>
    <col min="5" max="5" width="37.125" style="8" bestFit="1" customWidth="1"/>
  </cols>
  <sheetData>
    <row r="1" spans="1:10" ht="49.5" customHeight="1" x14ac:dyDescent="0.25"/>
    <row r="2" spans="1:10" ht="15" customHeight="1" x14ac:dyDescent="0.25">
      <c r="B2" s="84" t="s">
        <v>92</v>
      </c>
    </row>
    <row r="3" spans="1:10" ht="15" customHeight="1" x14ac:dyDescent="0.25">
      <c r="B3" s="84"/>
    </row>
    <row r="4" spans="1:10" x14ac:dyDescent="0.25">
      <c r="B4" t="s">
        <v>0</v>
      </c>
    </row>
    <row r="5" spans="1:10" x14ac:dyDescent="0.25">
      <c r="B5" s="5" t="s">
        <v>70</v>
      </c>
    </row>
    <row r="6" spans="1:10" x14ac:dyDescent="0.25">
      <c r="B6" s="54" t="str">
        <f>+Instructions!A6</f>
        <v>Updated 3/30/18</v>
      </c>
    </row>
    <row r="7" spans="1:10" x14ac:dyDescent="0.25">
      <c r="B7" s="1"/>
    </row>
    <row r="8" spans="1:10" x14ac:dyDescent="0.25">
      <c r="A8" t="s">
        <v>48</v>
      </c>
      <c r="B8" s="1" t="s">
        <v>44</v>
      </c>
    </row>
    <row r="9" spans="1:10" x14ac:dyDescent="0.25">
      <c r="A9">
        <v>1</v>
      </c>
      <c r="B9" s="1" t="s">
        <v>19</v>
      </c>
      <c r="D9" s="56"/>
    </row>
    <row r="10" spans="1:10" x14ac:dyDescent="0.25">
      <c r="A10">
        <v>2</v>
      </c>
      <c r="B10" s="1" t="s">
        <v>18</v>
      </c>
      <c r="D10" s="57"/>
    </row>
    <row r="11" spans="1:10" x14ac:dyDescent="0.25">
      <c r="A11">
        <v>4</v>
      </c>
      <c r="B11" s="1" t="s">
        <v>20</v>
      </c>
      <c r="D11" s="58"/>
    </row>
    <row r="12" spans="1:10" x14ac:dyDescent="0.25">
      <c r="A12">
        <v>8</v>
      </c>
      <c r="B12" s="1" t="s">
        <v>21</v>
      </c>
      <c r="D12" s="59"/>
    </row>
    <row r="14" spans="1:10" x14ac:dyDescent="0.25">
      <c r="A14" s="8"/>
      <c r="B14" s="2" t="s">
        <v>16</v>
      </c>
      <c r="D14" s="4"/>
      <c r="E14" s="4" t="s">
        <v>8</v>
      </c>
    </row>
    <row r="15" spans="1:10" x14ac:dyDescent="0.25">
      <c r="D15" s="4"/>
      <c r="J15" s="5"/>
    </row>
    <row r="16" spans="1:10" x14ac:dyDescent="0.25">
      <c r="B16" s="5" t="s">
        <v>4</v>
      </c>
      <c r="D16" s="2"/>
    </row>
    <row r="17" spans="1:13" x14ac:dyDescent="0.25">
      <c r="A17">
        <v>1</v>
      </c>
      <c r="B17" t="s">
        <v>2</v>
      </c>
      <c r="D17" s="13">
        <f>+D9</f>
        <v>0</v>
      </c>
      <c r="E17" s="3" t="s">
        <v>45</v>
      </c>
      <c r="J17" s="5"/>
      <c r="K17" s="5"/>
      <c r="L17" s="5"/>
      <c r="M17" s="5"/>
    </row>
    <row r="18" spans="1:13" x14ac:dyDescent="0.25">
      <c r="A18">
        <v>2</v>
      </c>
      <c r="B18" t="s">
        <v>3</v>
      </c>
      <c r="D18" s="11">
        <f>+D10</f>
        <v>0</v>
      </c>
      <c r="E18" s="3" t="s">
        <v>45</v>
      </c>
      <c r="J18" s="5"/>
      <c r="K18" s="5"/>
      <c r="M18" s="5"/>
    </row>
    <row r="19" spans="1:13" ht="16.5" thickBot="1" x14ac:dyDescent="0.3">
      <c r="A19">
        <v>3</v>
      </c>
      <c r="B19" t="s">
        <v>4</v>
      </c>
      <c r="D19" s="55">
        <f>+D17*D18</f>
        <v>0</v>
      </c>
      <c r="E19" s="18" t="s">
        <v>51</v>
      </c>
    </row>
    <row r="20" spans="1:13" ht="16.5" thickTop="1" x14ac:dyDescent="0.25">
      <c r="D20" s="6"/>
      <c r="E20" s="3"/>
      <c r="J20" s="9"/>
      <c r="K20" s="9"/>
      <c r="L20" s="9"/>
      <c r="M20" s="9"/>
    </row>
    <row r="21" spans="1:13" x14ac:dyDescent="0.25">
      <c r="B21" s="5" t="s">
        <v>12</v>
      </c>
      <c r="E21" s="3"/>
    </row>
    <row r="22" spans="1:13" x14ac:dyDescent="0.25">
      <c r="A22">
        <v>4</v>
      </c>
      <c r="B22" t="s">
        <v>1</v>
      </c>
      <c r="D22" s="13">
        <f>+D11</f>
        <v>0</v>
      </c>
      <c r="E22" s="3" t="s">
        <v>45</v>
      </c>
    </row>
    <row r="23" spans="1:13" ht="16.5" thickBot="1" x14ac:dyDescent="0.3">
      <c r="A23">
        <v>5</v>
      </c>
      <c r="B23" t="s">
        <v>5</v>
      </c>
      <c r="D23" s="12" t="e">
        <f>(+D19/D22)</f>
        <v>#DIV/0!</v>
      </c>
      <c r="E23" s="18" t="s">
        <v>49</v>
      </c>
      <c r="K23" s="10"/>
    </row>
    <row r="24" spans="1:13" ht="16.5" thickTop="1" x14ac:dyDescent="0.25">
      <c r="D24" s="20"/>
      <c r="E24" s="18"/>
      <c r="K24" s="10"/>
    </row>
    <row r="25" spans="1:13" x14ac:dyDescent="0.25">
      <c r="B25" s="5" t="s">
        <v>11</v>
      </c>
      <c r="D25" s="6"/>
      <c r="E25" s="18"/>
      <c r="K25" s="10"/>
    </row>
    <row r="26" spans="1:13" x14ac:dyDescent="0.25">
      <c r="A26">
        <v>6</v>
      </c>
      <c r="B26" s="17" t="s">
        <v>9</v>
      </c>
      <c r="D26" s="15" t="e">
        <f>+D17/D23</f>
        <v>#DIV/0!</v>
      </c>
      <c r="E26" s="18" t="s">
        <v>50</v>
      </c>
      <c r="K26" s="10"/>
    </row>
    <row r="27" spans="1:13" x14ac:dyDescent="0.25">
      <c r="A27">
        <v>1</v>
      </c>
      <c r="B27" t="s">
        <v>58</v>
      </c>
      <c r="D27" s="15">
        <f>+D17</f>
        <v>0</v>
      </c>
      <c r="E27" s="19" t="s">
        <v>52</v>
      </c>
      <c r="K27" s="10"/>
    </row>
    <row r="28" spans="1:13" ht="16.5" thickBot="1" x14ac:dyDescent="0.3">
      <c r="A28">
        <v>7</v>
      </c>
      <c r="B28" s="5" t="s">
        <v>10</v>
      </c>
      <c r="D28" s="16" t="e">
        <f>+D26-D27</f>
        <v>#DIV/0!</v>
      </c>
      <c r="E28" s="3" t="s">
        <v>53</v>
      </c>
      <c r="K28" s="10"/>
    </row>
    <row r="29" spans="1:13" ht="16.5" thickTop="1" x14ac:dyDescent="0.25">
      <c r="D29" s="14"/>
      <c r="E29" s="3"/>
    </row>
    <row r="30" spans="1:13" x14ac:dyDescent="0.25">
      <c r="B30" s="5" t="s">
        <v>7</v>
      </c>
      <c r="D30" s="2"/>
      <c r="E30" s="3"/>
    </row>
    <row r="31" spans="1:13" x14ac:dyDescent="0.25">
      <c r="A31">
        <v>8</v>
      </c>
      <c r="B31" t="s">
        <v>6</v>
      </c>
      <c r="D31" s="21">
        <f>+D12</f>
        <v>0</v>
      </c>
      <c r="E31" s="19" t="s">
        <v>45</v>
      </c>
      <c r="H31" s="9"/>
    </row>
    <row r="32" spans="1:13" x14ac:dyDescent="0.25">
      <c r="A32">
        <v>9</v>
      </c>
      <c r="B32" s="17" t="s">
        <v>47</v>
      </c>
      <c r="D32" s="32">
        <f>1-D31</f>
        <v>1</v>
      </c>
      <c r="E32" s="19" t="s">
        <v>54</v>
      </c>
      <c r="H32" s="9"/>
    </row>
    <row r="33" spans="1:8" ht="16.5" thickBot="1" x14ac:dyDescent="0.3">
      <c r="A33">
        <v>10</v>
      </c>
      <c r="B33" t="s">
        <v>56</v>
      </c>
      <c r="D33" s="12" t="e">
        <f>+D23/D32</f>
        <v>#DIV/0!</v>
      </c>
      <c r="E33" s="3" t="s">
        <v>55</v>
      </c>
    </row>
    <row r="34" spans="1:8" ht="17.25" thickTop="1" thickBot="1" x14ac:dyDescent="0.3">
      <c r="D34" s="20"/>
      <c r="E34" s="3"/>
    </row>
    <row r="35" spans="1:8" x14ac:dyDescent="0.25">
      <c r="B35" s="34" t="s">
        <v>13</v>
      </c>
      <c r="C35" s="42"/>
      <c r="D35" s="42"/>
      <c r="E35" s="43"/>
      <c r="F35" s="44"/>
    </row>
    <row r="36" spans="1:8" x14ac:dyDescent="0.25">
      <c r="A36">
        <v>11</v>
      </c>
      <c r="B36" s="45" t="s">
        <v>14</v>
      </c>
      <c r="C36" s="46"/>
      <c r="D36" s="22" t="e">
        <f>+D17/D33</f>
        <v>#DIV/0!</v>
      </c>
      <c r="E36" s="47" t="s">
        <v>57</v>
      </c>
      <c r="F36" s="48"/>
    </row>
    <row r="37" spans="1:8" x14ac:dyDescent="0.25">
      <c r="A37">
        <v>1</v>
      </c>
      <c r="B37" s="36" t="s">
        <v>58</v>
      </c>
      <c r="C37" s="46"/>
      <c r="D37" s="22">
        <f>+D17</f>
        <v>0</v>
      </c>
      <c r="E37" s="47" t="s">
        <v>52</v>
      </c>
      <c r="F37" s="48"/>
      <c r="H37" s="26"/>
    </row>
    <row r="38" spans="1:8" ht="16.5" thickBot="1" x14ac:dyDescent="0.3">
      <c r="A38">
        <v>12</v>
      </c>
      <c r="B38" s="49" t="s">
        <v>15</v>
      </c>
      <c r="C38" s="50"/>
      <c r="D38" s="51" t="e">
        <f>+D36-D37</f>
        <v>#DIV/0!</v>
      </c>
      <c r="E38" s="52" t="s">
        <v>59</v>
      </c>
      <c r="F38" s="53"/>
      <c r="H38" s="26"/>
    </row>
    <row r="40" spans="1:8" x14ac:dyDescent="0.25">
      <c r="B40" t="s">
        <v>69</v>
      </c>
    </row>
  </sheetData>
  <sheetProtection sheet="1" objects="1" scenarios="1" selectLockedCells="1"/>
  <phoneticPr fontId="5" type="noConversion"/>
  <hyperlinks>
    <hyperlink ref="B2" r:id="rId1" xr:uid="{C02EF86D-A142-4DDF-81BD-6E3D5490FD16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>
      <selection activeCell="G13" sqref="G13"/>
    </sheetView>
  </sheetViews>
  <sheetFormatPr defaultColWidth="11" defaultRowHeight="15.75" x14ac:dyDescent="0.25"/>
  <cols>
    <col min="2" max="2" width="33.625" bestFit="1" customWidth="1"/>
    <col min="3" max="3" width="17.125" style="26" customWidth="1"/>
  </cols>
  <sheetData>
    <row r="1" spans="1:4" ht="42" customHeight="1" x14ac:dyDescent="0.25">
      <c r="D1" s="8"/>
    </row>
    <row r="2" spans="1:4" x14ac:dyDescent="0.25">
      <c r="B2" t="s">
        <v>0</v>
      </c>
      <c r="D2" s="8"/>
    </row>
    <row r="3" spans="1:4" x14ac:dyDescent="0.25">
      <c r="B3" s="84" t="s">
        <v>90</v>
      </c>
      <c r="D3" s="8"/>
    </row>
    <row r="4" spans="1:4" x14ac:dyDescent="0.25">
      <c r="B4" s="84"/>
      <c r="D4" s="8"/>
    </row>
    <row r="5" spans="1:4" x14ac:dyDescent="0.25">
      <c r="B5" s="5" t="s">
        <v>71</v>
      </c>
      <c r="D5" s="8"/>
    </row>
    <row r="6" spans="1:4" x14ac:dyDescent="0.25">
      <c r="B6" s="54" t="str">
        <f>+'1. Valuation'!B6</f>
        <v>Updated 3/30/18</v>
      </c>
      <c r="D6" s="8"/>
    </row>
    <row r="7" spans="1:4" x14ac:dyDescent="0.25">
      <c r="B7" s="1"/>
      <c r="D7" s="8"/>
    </row>
    <row r="8" spans="1:4" x14ac:dyDescent="0.25">
      <c r="A8" s="8" t="s">
        <v>48</v>
      </c>
      <c r="B8" s="1" t="s">
        <v>46</v>
      </c>
      <c r="D8" s="8"/>
    </row>
    <row r="9" spans="1:4" x14ac:dyDescent="0.25">
      <c r="A9">
        <v>1</v>
      </c>
      <c r="B9" s="1" t="s">
        <v>19</v>
      </c>
      <c r="C9" s="60"/>
      <c r="D9" s="8"/>
    </row>
    <row r="10" spans="1:4" x14ac:dyDescent="0.25">
      <c r="A10">
        <v>2</v>
      </c>
      <c r="B10" s="1" t="s">
        <v>28</v>
      </c>
      <c r="C10" s="60"/>
      <c r="D10" s="8"/>
    </row>
    <row r="11" spans="1:4" x14ac:dyDescent="0.25">
      <c r="A11">
        <v>5</v>
      </c>
      <c r="B11" s="1" t="s">
        <v>18</v>
      </c>
      <c r="C11" s="61"/>
      <c r="D11" s="8"/>
    </row>
    <row r="12" spans="1:4" x14ac:dyDescent="0.25">
      <c r="A12">
        <v>8</v>
      </c>
      <c r="B12" s="1" t="s">
        <v>21</v>
      </c>
      <c r="C12" s="59"/>
      <c r="D12" s="8"/>
    </row>
    <row r="13" spans="1:4" x14ac:dyDescent="0.25">
      <c r="D13" s="8"/>
    </row>
    <row r="14" spans="1:4" x14ac:dyDescent="0.25">
      <c r="A14" s="8"/>
      <c r="B14" s="2" t="s">
        <v>16</v>
      </c>
      <c r="C14" s="27"/>
      <c r="D14" s="4" t="s">
        <v>8</v>
      </c>
    </row>
    <row r="15" spans="1:4" x14ac:dyDescent="0.25">
      <c r="A15" s="8"/>
      <c r="B15" s="2"/>
      <c r="C15" s="27"/>
      <c r="D15" s="4"/>
    </row>
    <row r="16" spans="1:4" x14ac:dyDescent="0.25">
      <c r="B16" s="5" t="s">
        <v>31</v>
      </c>
      <c r="C16" s="27"/>
      <c r="D16" s="8"/>
    </row>
    <row r="17" spans="1:7" x14ac:dyDescent="0.25">
      <c r="A17">
        <v>1</v>
      </c>
      <c r="B17" t="s">
        <v>17</v>
      </c>
      <c r="C17" s="25">
        <f>+C9</f>
        <v>0</v>
      </c>
      <c r="D17" t="s">
        <v>45</v>
      </c>
    </row>
    <row r="18" spans="1:7" x14ac:dyDescent="0.25">
      <c r="A18">
        <v>2</v>
      </c>
      <c r="B18" t="s">
        <v>28</v>
      </c>
      <c r="C18" s="25">
        <f>+C10</f>
        <v>0</v>
      </c>
      <c r="D18" t="s">
        <v>45</v>
      </c>
    </row>
    <row r="19" spans="1:7" ht="16.5" thickBot="1" x14ac:dyDescent="0.3">
      <c r="A19">
        <v>3</v>
      </c>
      <c r="B19" t="s">
        <v>29</v>
      </c>
      <c r="C19" s="23">
        <f>+C17+C18</f>
        <v>0</v>
      </c>
      <c r="D19" t="s">
        <v>60</v>
      </c>
    </row>
    <row r="20" spans="1:7" ht="17.25" thickTop="1" thickBot="1" x14ac:dyDescent="0.3">
      <c r="A20">
        <v>4</v>
      </c>
      <c r="B20" t="s">
        <v>30</v>
      </c>
      <c r="C20" s="29" t="e">
        <f>+C17/C19</f>
        <v>#DIV/0!</v>
      </c>
      <c r="D20" s="7" t="s">
        <v>61</v>
      </c>
    </row>
    <row r="21" spans="1:7" ht="16.5" thickTop="1" x14ac:dyDescent="0.25"/>
    <row r="22" spans="1:7" x14ac:dyDescent="0.25">
      <c r="B22" s="5" t="s">
        <v>32</v>
      </c>
    </row>
    <row r="23" spans="1:7" x14ac:dyDescent="0.25">
      <c r="A23">
        <v>5</v>
      </c>
      <c r="B23" s="1" t="s">
        <v>18</v>
      </c>
      <c r="C23" s="28">
        <f>+C11</f>
        <v>0</v>
      </c>
      <c r="D23" t="s">
        <v>45</v>
      </c>
    </row>
    <row r="24" spans="1:7" ht="16.5" thickBot="1" x14ac:dyDescent="0.3">
      <c r="A24">
        <v>6</v>
      </c>
      <c r="B24" t="s">
        <v>33</v>
      </c>
      <c r="C24" s="30">
        <f>+C9*C23</f>
        <v>0</v>
      </c>
      <c r="D24" t="s">
        <v>62</v>
      </c>
    </row>
    <row r="25" spans="1:7" ht="17.25" thickTop="1" thickBot="1" x14ac:dyDescent="0.3">
      <c r="A25">
        <v>7</v>
      </c>
      <c r="B25" t="s">
        <v>37</v>
      </c>
      <c r="C25" s="31" t="e">
        <f>+C24/C20</f>
        <v>#DIV/0!</v>
      </c>
      <c r="D25" s="7" t="s">
        <v>63</v>
      </c>
    </row>
    <row r="26" spans="1:7" ht="17.25" thickTop="1" thickBot="1" x14ac:dyDescent="0.3"/>
    <row r="27" spans="1:7" x14ac:dyDescent="0.25">
      <c r="B27" s="34" t="s">
        <v>34</v>
      </c>
      <c r="C27" s="35"/>
    </row>
    <row r="28" spans="1:7" x14ac:dyDescent="0.25">
      <c r="A28">
        <v>8</v>
      </c>
      <c r="B28" s="36" t="s">
        <v>6</v>
      </c>
      <c r="C28" s="37">
        <f>+C12</f>
        <v>0</v>
      </c>
      <c r="D28" t="s">
        <v>45</v>
      </c>
      <c r="G28" s="33"/>
    </row>
    <row r="29" spans="1:7" ht="16.5" thickBot="1" x14ac:dyDescent="0.3">
      <c r="A29">
        <v>9</v>
      </c>
      <c r="B29" s="36" t="s">
        <v>35</v>
      </c>
      <c r="C29" s="38" t="e">
        <f>+C20-(C20*C28)</f>
        <v>#DIV/0!</v>
      </c>
      <c r="D29" t="s">
        <v>64</v>
      </c>
    </row>
    <row r="30" spans="1:7" ht="17.25" thickTop="1" thickBot="1" x14ac:dyDescent="0.3">
      <c r="A30">
        <v>10</v>
      </c>
      <c r="B30" s="36" t="s">
        <v>33</v>
      </c>
      <c r="C30" s="39">
        <f>+C24</f>
        <v>0</v>
      </c>
      <c r="D30" s="3">
        <v>6</v>
      </c>
    </row>
    <row r="31" spans="1:7" ht="17.25" thickTop="1" thickBot="1" x14ac:dyDescent="0.3">
      <c r="A31">
        <v>11</v>
      </c>
      <c r="B31" s="40" t="s">
        <v>36</v>
      </c>
      <c r="C31" s="41" t="e">
        <f>+C30/C29</f>
        <v>#DIV/0!</v>
      </c>
      <c r="D31" s="7" t="s">
        <v>38</v>
      </c>
    </row>
  </sheetData>
  <sheetProtection selectLockedCells="1"/>
  <hyperlinks>
    <hyperlink ref="B3" r:id="rId1" xr:uid="{505D2181-BABE-411B-B92C-856671263437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2"/>
  <sheetViews>
    <sheetView workbookViewId="0">
      <selection activeCell="G15" sqref="G15"/>
    </sheetView>
  </sheetViews>
  <sheetFormatPr defaultColWidth="11" defaultRowHeight="15.75" x14ac:dyDescent="0.25"/>
  <cols>
    <col min="1" max="1" width="48.5" customWidth="1"/>
    <col min="2" max="2" width="19.75" style="26" customWidth="1"/>
    <col min="3" max="3" width="35.875" customWidth="1"/>
    <col min="4" max="4" width="14.25" customWidth="1"/>
  </cols>
  <sheetData>
    <row r="1" spans="1:4" ht="45" customHeight="1" x14ac:dyDescent="0.25">
      <c r="C1" s="8"/>
    </row>
    <row r="2" spans="1:4" ht="20.25" customHeight="1" x14ac:dyDescent="0.35">
      <c r="A2" s="85" t="s">
        <v>92</v>
      </c>
      <c r="C2" s="8"/>
    </row>
    <row r="3" spans="1:4" ht="20.25" customHeight="1" x14ac:dyDescent="0.35">
      <c r="A3" s="85"/>
      <c r="C3" s="8"/>
    </row>
    <row r="4" spans="1:4" ht="23.25" x14ac:dyDescent="0.35">
      <c r="A4" s="63" t="s">
        <v>0</v>
      </c>
      <c r="B4" s="64"/>
      <c r="C4" s="8"/>
    </row>
    <row r="5" spans="1:4" ht="23.25" x14ac:dyDescent="0.35">
      <c r="A5" s="63" t="s">
        <v>72</v>
      </c>
      <c r="B5" s="64"/>
      <c r="C5" s="8"/>
    </row>
    <row r="6" spans="1:4" ht="23.25" x14ac:dyDescent="0.35">
      <c r="A6" s="65"/>
      <c r="B6" s="64"/>
      <c r="C6" s="8"/>
    </row>
    <row r="7" spans="1:4" ht="23.25" x14ac:dyDescent="0.35">
      <c r="A7" s="66" t="s">
        <v>19</v>
      </c>
      <c r="B7" s="67"/>
      <c r="C7" s="3" t="s">
        <v>86</v>
      </c>
      <c r="D7" t="s">
        <v>89</v>
      </c>
    </row>
    <row r="8" spans="1:4" ht="23.25" x14ac:dyDescent="0.35">
      <c r="A8" s="66" t="s">
        <v>76</v>
      </c>
      <c r="B8" s="80"/>
      <c r="C8" s="3" t="s">
        <v>88</v>
      </c>
      <c r="D8" t="s">
        <v>89</v>
      </c>
    </row>
    <row r="9" spans="1:4" ht="23.25" x14ac:dyDescent="0.35">
      <c r="A9" s="66" t="s">
        <v>75</v>
      </c>
      <c r="B9" s="67"/>
      <c r="C9" s="3" t="s">
        <v>85</v>
      </c>
      <c r="D9" t="s">
        <v>89</v>
      </c>
    </row>
    <row r="10" spans="1:4" ht="23.25" x14ac:dyDescent="0.35">
      <c r="A10" s="66" t="s">
        <v>18</v>
      </c>
      <c r="B10" s="68"/>
      <c r="C10" s="3" t="s">
        <v>84</v>
      </c>
      <c r="D10" t="s">
        <v>89</v>
      </c>
    </row>
    <row r="11" spans="1:4" ht="23.25" x14ac:dyDescent="0.35">
      <c r="A11" s="66" t="s">
        <v>21</v>
      </c>
      <c r="B11" s="69"/>
      <c r="C11" s="3" t="s">
        <v>83</v>
      </c>
      <c r="D11" t="s">
        <v>89</v>
      </c>
    </row>
    <row r="12" spans="1:4" ht="23.25" x14ac:dyDescent="0.35">
      <c r="A12" s="63"/>
      <c r="B12" s="64"/>
      <c r="C12" s="8"/>
    </row>
    <row r="13" spans="1:4" ht="23.25" x14ac:dyDescent="0.35">
      <c r="A13" s="71" t="s">
        <v>73</v>
      </c>
      <c r="B13" s="70"/>
      <c r="C13" s="8"/>
    </row>
    <row r="14" spans="1:4" ht="23.25" x14ac:dyDescent="0.35">
      <c r="A14" s="63" t="s">
        <v>74</v>
      </c>
      <c r="B14" s="72">
        <f>B7+B9</f>
        <v>0</v>
      </c>
    </row>
    <row r="15" spans="1:4" ht="23.25" x14ac:dyDescent="0.35">
      <c r="A15" s="63" t="s">
        <v>77</v>
      </c>
      <c r="B15" s="73" t="e">
        <f>B7/B14</f>
        <v>#DIV/0!</v>
      </c>
      <c r="C15" s="7"/>
    </row>
    <row r="16" spans="1:4" ht="23.25" x14ac:dyDescent="0.35">
      <c r="A16" s="63" t="s">
        <v>78</v>
      </c>
      <c r="B16" s="81" t="e">
        <f>B8/B14</f>
        <v>#DIV/0!</v>
      </c>
    </row>
    <row r="17" spans="1:4" ht="23.25" x14ac:dyDescent="0.35">
      <c r="A17" s="63"/>
      <c r="B17" s="74"/>
    </row>
    <row r="18" spans="1:4" ht="23.25" x14ac:dyDescent="0.35">
      <c r="A18" s="75" t="s">
        <v>36</v>
      </c>
      <c r="B18" s="79" t="e">
        <f>(B7*B10)/B19</f>
        <v>#DIV/0!</v>
      </c>
      <c r="C18" s="62" t="s">
        <v>87</v>
      </c>
      <c r="D18" t="s">
        <v>89</v>
      </c>
    </row>
    <row r="19" spans="1:4" ht="23.25" x14ac:dyDescent="0.35">
      <c r="A19" s="76" t="s">
        <v>79</v>
      </c>
      <c r="B19" s="77" t="e">
        <f>+B15-(B15*B11)</f>
        <v>#DIV/0!</v>
      </c>
      <c r="C19" s="46"/>
    </row>
    <row r="20" spans="1:4" ht="23.25" x14ac:dyDescent="0.35">
      <c r="A20" s="78" t="s">
        <v>81</v>
      </c>
      <c r="B20" s="72" t="e">
        <f>B18*B19</f>
        <v>#DIV/0!</v>
      </c>
      <c r="C20" s="46"/>
    </row>
    <row r="21" spans="1:4" ht="23.25" x14ac:dyDescent="0.35">
      <c r="A21" s="76" t="s">
        <v>80</v>
      </c>
      <c r="B21" s="82" t="e">
        <f>+B16-(B16*B11)</f>
        <v>#DIV/0!</v>
      </c>
      <c r="C21" s="46"/>
    </row>
    <row r="22" spans="1:4" ht="23.25" x14ac:dyDescent="0.35">
      <c r="A22" s="78" t="s">
        <v>82</v>
      </c>
      <c r="B22" s="83" t="e">
        <f>B18*B21</f>
        <v>#DIV/0!</v>
      </c>
    </row>
  </sheetData>
  <sheetProtection selectLockedCells="1"/>
  <hyperlinks>
    <hyperlink ref="A2" r:id="rId1" xr:uid="{E3BAE3C9-5734-48B8-9415-6F104226FEC4}"/>
  </hyperlinks>
  <pageMargins left="0.75" right="0.75" top="1" bottom="1" header="0.5" footer="0.5"/>
  <pageSetup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1. Valuation</vt:lpstr>
      <vt:lpstr>2. Exit Required</vt:lpstr>
      <vt:lpstr>Presentation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Learned</dc:creator>
  <cp:lastModifiedBy>Denise Dunlap</cp:lastModifiedBy>
  <cp:lastPrinted>2017-01-15T18:30:15Z</cp:lastPrinted>
  <dcterms:created xsi:type="dcterms:W3CDTF">2016-04-01T22:24:09Z</dcterms:created>
  <dcterms:modified xsi:type="dcterms:W3CDTF">2019-02-27T23:48:46Z</dcterms:modified>
</cp:coreProperties>
</file>